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0755" windowHeight="5775" activeTab="0"/>
  </bookViews>
  <sheets>
    <sheet name="Japanese" sheetId="1" r:id="rId1"/>
  </sheets>
  <definedNames>
    <definedName name="_xlnm._FilterDatabase" localSheetId="0" hidden="1">'Japanese'!$A$18:$J$18</definedName>
    <definedName name="_xlnm.Print_Area" localSheetId="0">'Japanese'!$A$1:$J$66</definedName>
  </definedNames>
  <calcPr fullCalcOnLoad="1"/>
</workbook>
</file>

<file path=xl/sharedStrings.xml><?xml version="1.0" encoding="utf-8"?>
<sst xmlns="http://schemas.openxmlformats.org/spreadsheetml/2006/main" count="82" uniqueCount="79">
  <si>
    <t>機種</t>
  </si>
  <si>
    <t>参考比較用用</t>
  </si>
  <si>
    <t>気筒数</t>
  </si>
  <si>
    <t>排気量
cc</t>
  </si>
  <si>
    <t>最高出力時
回転数
rpm</t>
  </si>
  <si>
    <t>最高出力時
ピストン
スピード 
（㍍/秒）</t>
  </si>
  <si>
    <t>平均ピストンスピード</t>
  </si>
  <si>
    <t>出典: フリー百科事典『ウィキペディア（Wikipedia）』</t>
  </si>
  <si>
    <t>平均ピストンスピードとはレシプロエンジンにおいて、1秒間にピストンが移動する距離をm単位で表す。単位はm/sが使われる。</t>
  </si>
  <si>
    <t>RPM（毎分回転数） ÷ 60（一秒間の回転数） x ストローク（行程） x 2（クランク1回転で1往復） = 平均ピストンスピード</t>
  </si>
  <si>
    <t>機種を選択し、目標回転数を入力するだけで、簡単にピストンスピードと診断結果が表示されます</t>
  </si>
  <si>
    <t>CBR250RR</t>
  </si>
  <si>
    <t>F1-FERRARI
2009-V8</t>
  </si>
  <si>
    <t>MITSUBISHI</t>
  </si>
  <si>
    <t>NISSAN</t>
  </si>
  <si>
    <t>RB26</t>
  </si>
  <si>
    <t>RB20</t>
  </si>
  <si>
    <t>RB25</t>
  </si>
  <si>
    <t>VG30</t>
  </si>
  <si>
    <t>VQ35</t>
  </si>
  <si>
    <t>VR38</t>
  </si>
  <si>
    <t>SR20</t>
  </si>
  <si>
    <t>CA18</t>
  </si>
  <si>
    <t>L6-2.8</t>
  </si>
  <si>
    <t>A14</t>
  </si>
  <si>
    <t>SUBARU</t>
  </si>
  <si>
    <t>EJ20</t>
  </si>
  <si>
    <t>EJ25</t>
  </si>
  <si>
    <t>TOYOTA</t>
  </si>
  <si>
    <t>4AG</t>
  </si>
  <si>
    <t>3SG</t>
  </si>
  <si>
    <t>1JZ</t>
  </si>
  <si>
    <t>2JZ</t>
  </si>
  <si>
    <t>MAZDA</t>
  </si>
  <si>
    <t>B6</t>
  </si>
  <si>
    <t>BP</t>
  </si>
  <si>
    <t>HONDA</t>
  </si>
  <si>
    <t>B16</t>
  </si>
  <si>
    <t>B18</t>
  </si>
  <si>
    <t>F20</t>
  </si>
  <si>
    <t>F22</t>
  </si>
  <si>
    <t>K20</t>
  </si>
  <si>
    <t>参考データ表</t>
  </si>
  <si>
    <t>ピストンスピードをデータとした目標回転数を決定する目安表です</t>
  </si>
  <si>
    <t>エンジン目標回転数プログラム</t>
  </si>
  <si>
    <t>ボア
Φ</t>
  </si>
  <si>
    <t>ストローク
mm</t>
  </si>
  <si>
    <t>TOMEI</t>
  </si>
  <si>
    <t>目標P/S
（㍍/秒）</t>
  </si>
  <si>
    <t>目標P/S時
回転数
rpｍ</t>
  </si>
  <si>
    <t>変更可能</t>
  </si>
  <si>
    <t>結果表示</t>
  </si>
  <si>
    <t>データ部分　変更不可能</t>
  </si>
  <si>
    <t>STEP1:機種を選択してください</t>
  </si>
  <si>
    <t>STEP2:ストローク量</t>
  </si>
  <si>
    <t>STEP3:目標回転数を入力してください</t>
  </si>
  <si>
    <t>結果2：診断コメント</t>
  </si>
  <si>
    <t>結果1:目標回転時のピストンスピードです</t>
  </si>
  <si>
    <t>（㍍/秒）</t>
  </si>
  <si>
    <t>rpm</t>
  </si>
  <si>
    <t>mm</t>
  </si>
  <si>
    <t>:この色の部分を入力してください</t>
  </si>
  <si>
    <t>平均ピストンスピードは、あくまでピストンの平均移動速度であって、上死点と下死点ではピストン停止し、ストロークの中間やや下付近が最高速になる、これはピストンの上下運動をクランクで回転運動に変える事で起こってくる。 ピストンは、加速、減速を繰り返すので、平均ピストンスピードが高くなれば、ピストン、コンロッド、クランクなどに過大な負担が掛かってくる。　レシプロエンジンでは、プラグにより着火させる上死点付近では、ピストン速度が遅くなっており着火させやすいが逆に、ロータリーは耕造上、ローターの回転速度は一定なので、高回転時はローターの燃焼室が高速でプラグ位置を移動していくので着火させに難く、安定して着火させるため、ローター回転方向に2本のプラグが付いており、レース用エンジンでは3本のエンジンも存在する、この事は直噴化にも影響し、ロータリーの直噴エンジンは今までに市販されていない。同じ回転数でも、ストロークが長いエンジンほど平均ピストンスピードは高くなる。エンジンの種類により最高出力発生回転数での平均ピストンスピードは異なり、大型ディーゼルエンジンでは低く、小型ディーゼルエンジン、ガソリンエンジンの順に高く、スポーツエンジンなどはさらに高い傾向にある。</t>
  </si>
  <si>
    <t>TOMEI 4G63-22</t>
  </si>
  <si>
    <t>TOMEI 4G63-23</t>
  </si>
  <si>
    <t>TOMEI 4G63-23</t>
  </si>
  <si>
    <t>TOMEI 4B11-23</t>
  </si>
  <si>
    <t>TOMEI RB28</t>
  </si>
  <si>
    <t>TOMEI SR22</t>
  </si>
  <si>
    <t>TOMEI CA20</t>
  </si>
  <si>
    <t>TOMEI EJ22</t>
  </si>
  <si>
    <t>TOMEI EJ26</t>
  </si>
  <si>
    <t>TOMEI 4AG-18</t>
  </si>
  <si>
    <t>4G63</t>
  </si>
  <si>
    <t>4B11</t>
  </si>
  <si>
    <t>Volvo
Trailer PENTA</t>
  </si>
  <si>
    <t>※診断目安は22.5（㍍/秒）を境にしております</t>
  </si>
  <si>
    <t>Provided By Tomei Powered Service Devision</t>
  </si>
  <si>
    <t>ピストンスピードが速すぎると（22.5㍍/秒近辺）を超えると、リスクが伴いますので参考にしてください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</si>
</sst>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 "/>
    <numFmt numFmtId="179" formatCode="0.0_ "/>
  </numFmts>
  <fonts count="26">
    <font>
      <sz val="11"/>
      <name val="ＭＳ Ｐゴシック"/>
      <family val="3"/>
    </font>
    <font>
      <sz val="11"/>
      <color indexed="8"/>
      <name val="ＭＳ Ｐゴシック"/>
      <family val="3"/>
    </font>
    <font>
      <sz val="6"/>
      <name val="ＭＳ Ｐゴシック"/>
      <family val="3"/>
    </font>
    <font>
      <sz val="10"/>
      <name val="MS UI Gothic"/>
      <family val="3"/>
    </font>
    <font>
      <sz val="8"/>
      <name val="MS UI Gothic"/>
      <family val="3"/>
    </font>
    <font>
      <b/>
      <sz val="14"/>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i/>
      <sz val="8"/>
      <name val="Arial"/>
      <family val="2"/>
    </font>
    <font>
      <i/>
      <sz val="8"/>
      <name val="Arial "/>
      <family val="3"/>
    </font>
    <font>
      <b/>
      <sz val="8"/>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right/>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1" fillId="4" borderId="0" applyNumberFormat="0" applyBorder="0" applyAlignment="0" applyProtection="0"/>
  </cellStyleXfs>
  <cellXfs count="62">
    <xf numFmtId="0" fontId="0" fillId="0" borderId="0" xfId="0" applyAlignment="1">
      <alignment vertical="center"/>
    </xf>
    <xf numFmtId="0" fontId="3" fillId="0" borderId="0" xfId="0" applyFont="1" applyFill="1" applyBorder="1" applyAlignment="1">
      <alignment horizontal="center" vertical="center"/>
    </xf>
    <xf numFmtId="177" fontId="3" fillId="0" borderId="0" xfId="0" applyNumberFormat="1" applyFont="1" applyFill="1" applyBorder="1" applyAlignment="1">
      <alignment horizontal="center" vertical="center"/>
    </xf>
    <xf numFmtId="0" fontId="4" fillId="0" borderId="10" xfId="0" applyFont="1" applyFill="1" applyBorder="1" applyAlignment="1">
      <alignment horizontal="center" vertical="center"/>
    </xf>
    <xf numFmtId="177" fontId="4" fillId="0" borderId="10" xfId="0" applyNumberFormat="1" applyFont="1" applyFill="1" applyBorder="1" applyAlignment="1">
      <alignment horizontal="center" vertical="center"/>
    </xf>
    <xf numFmtId="176" fontId="4" fillId="0" borderId="10" xfId="0" applyNumberFormat="1" applyFont="1" applyFill="1" applyBorder="1" applyAlignment="1">
      <alignment horizontal="right" vertical="center"/>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0" xfId="0" applyFont="1" applyFill="1" applyBorder="1" applyAlignment="1">
      <alignment horizontal="left" vertical="top" wrapText="1"/>
    </xf>
    <xf numFmtId="177" fontId="4" fillId="0" borderId="0" xfId="0" applyNumberFormat="1" applyFont="1" applyFill="1" applyBorder="1" applyAlignment="1">
      <alignment horizontal="left" vertical="top" wrapText="1"/>
    </xf>
    <xf numFmtId="0" fontId="4" fillId="0" borderId="0" xfId="0" applyFont="1" applyFill="1" applyBorder="1" applyAlignment="1">
      <alignment horizontal="left" vertical="top"/>
    </xf>
    <xf numFmtId="177" fontId="4" fillId="0" borderId="10" xfId="0" applyNumberFormat="1" applyFont="1" applyFill="1" applyBorder="1" applyAlignment="1">
      <alignment horizontal="center" vertical="center" wrapText="1"/>
    </xf>
    <xf numFmtId="177" fontId="4" fillId="0" borderId="0" xfId="0" applyNumberFormat="1" applyFont="1" applyFill="1" applyBorder="1" applyAlignment="1">
      <alignment horizontal="center" vertical="center"/>
    </xf>
    <xf numFmtId="0" fontId="3" fillId="0" borderId="0" xfId="0" applyFont="1" applyFill="1" applyBorder="1" applyAlignment="1">
      <alignment horizontal="right" vertical="center"/>
    </xf>
    <xf numFmtId="0" fontId="3" fillId="0" borderId="0" xfId="0" applyFont="1" applyFill="1" applyBorder="1" applyAlignment="1" applyProtection="1">
      <alignment horizontal="left" vertical="center"/>
      <protection locked="0"/>
    </xf>
    <xf numFmtId="177" fontId="3" fillId="0" borderId="0" xfId="0" applyNumberFormat="1" applyFont="1" applyFill="1" applyBorder="1" applyAlignment="1" applyProtection="1">
      <alignment horizontal="left" vertical="center"/>
      <protection locked="0"/>
    </xf>
    <xf numFmtId="178" fontId="3" fillId="0" borderId="0" xfId="0" applyNumberFormat="1" applyFont="1" applyFill="1" applyBorder="1" applyAlignment="1">
      <alignment horizontal="left" vertical="center"/>
    </xf>
    <xf numFmtId="177" fontId="3" fillId="0" borderId="0" xfId="0" applyNumberFormat="1" applyFont="1" applyFill="1" applyBorder="1" applyAlignment="1">
      <alignment horizontal="left" vertical="center"/>
    </xf>
    <xf numFmtId="0" fontId="3" fillId="0" borderId="0"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center" vertical="center"/>
    </xf>
    <xf numFmtId="0" fontId="3" fillId="0" borderId="12" xfId="0" applyFont="1" applyFill="1" applyBorder="1" applyAlignment="1">
      <alignment horizontal="left" vertical="center"/>
    </xf>
    <xf numFmtId="0" fontId="3" fillId="0" borderId="13" xfId="0" applyFont="1" applyFill="1" applyBorder="1" applyAlignment="1" applyProtection="1">
      <alignment horizontal="left" vertical="center"/>
      <protection locked="0"/>
    </xf>
    <xf numFmtId="0" fontId="3" fillId="0" borderId="14" xfId="0" applyFont="1" applyFill="1" applyBorder="1" applyAlignment="1">
      <alignment horizontal="left" vertical="center"/>
    </xf>
    <xf numFmtId="177" fontId="3" fillId="0" borderId="15" xfId="0" applyNumberFormat="1" applyFont="1" applyFill="1" applyBorder="1" applyAlignment="1" applyProtection="1">
      <alignment horizontal="left" vertical="center"/>
      <protection locked="0"/>
    </xf>
    <xf numFmtId="0" fontId="3" fillId="0" borderId="16" xfId="0" applyFont="1" applyFill="1" applyBorder="1" applyAlignment="1">
      <alignment horizontal="left" vertical="center"/>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8" xfId="0" applyFont="1" applyFill="1" applyBorder="1" applyAlignment="1">
      <alignment horizontal="left" vertical="center"/>
    </xf>
    <xf numFmtId="0" fontId="3" fillId="0" borderId="19" xfId="0" applyFont="1" applyFill="1" applyBorder="1" applyAlignment="1">
      <alignment horizontal="center" vertical="center"/>
    </xf>
    <xf numFmtId="0" fontId="3" fillId="0" borderId="19" xfId="0" applyFont="1" applyFill="1" applyBorder="1" applyAlignment="1">
      <alignment horizontal="left" vertical="center"/>
    </xf>
    <xf numFmtId="178" fontId="3" fillId="0" borderId="19" xfId="0" applyNumberFormat="1" applyFont="1" applyFill="1" applyBorder="1" applyAlignment="1">
      <alignment horizontal="right" vertical="center"/>
    </xf>
    <xf numFmtId="178" fontId="3" fillId="0" borderId="20" xfId="0" applyNumberFormat="1" applyFont="1" applyFill="1" applyBorder="1" applyAlignment="1">
      <alignment horizontal="left" vertical="center"/>
    </xf>
    <xf numFmtId="0" fontId="3" fillId="0" borderId="10" xfId="0" applyFont="1" applyFill="1" applyBorder="1" applyAlignment="1">
      <alignment horizontal="center" vertical="center"/>
    </xf>
    <xf numFmtId="177" fontId="3" fillId="0" borderId="10" xfId="0" applyNumberFormat="1" applyFont="1" applyFill="1" applyBorder="1" applyAlignment="1">
      <alignment horizontal="center" vertical="center"/>
    </xf>
    <xf numFmtId="176" fontId="3" fillId="0" borderId="10" xfId="0" applyNumberFormat="1" applyFont="1" applyFill="1" applyBorder="1" applyAlignment="1">
      <alignment horizontal="right" vertical="center"/>
    </xf>
    <xf numFmtId="177" fontId="3" fillId="23" borderId="0" xfId="0" applyNumberFormat="1" applyFont="1" applyFill="1" applyBorder="1" applyAlignment="1" applyProtection="1">
      <alignment horizontal="right" vertical="center"/>
      <protection locked="0"/>
    </xf>
    <xf numFmtId="178" fontId="3" fillId="0" borderId="19" xfId="0" applyNumberFormat="1" applyFont="1" applyFill="1" applyBorder="1" applyAlignment="1">
      <alignment horizontal="left" vertical="center"/>
    </xf>
    <xf numFmtId="0" fontId="4" fillId="23" borderId="0" xfId="0" applyFont="1" applyFill="1" applyBorder="1" applyAlignment="1">
      <alignment horizontal="center" vertical="center"/>
    </xf>
    <xf numFmtId="0" fontId="4" fillId="0" borderId="0" xfId="0" applyFont="1" applyFill="1" applyBorder="1" applyAlignment="1">
      <alignment horizontal="left" vertical="center"/>
    </xf>
    <xf numFmtId="179" fontId="3" fillId="23" borderId="0" xfId="0" applyNumberFormat="1" applyFont="1" applyFill="1" applyBorder="1" applyAlignment="1" applyProtection="1">
      <alignment horizontal="right" vertical="center"/>
      <protection locked="0"/>
    </xf>
    <xf numFmtId="177" fontId="3" fillId="0" borderId="0" xfId="0" applyNumberFormat="1" applyFont="1" applyFill="1" applyBorder="1" applyAlignment="1" applyProtection="1">
      <alignment horizontal="left" vertical="center"/>
      <protection/>
    </xf>
    <xf numFmtId="177" fontId="4" fillId="23" borderId="10" xfId="0" applyNumberFormat="1" applyFont="1" applyFill="1" applyBorder="1" applyAlignment="1">
      <alignment horizontal="center" vertical="center" wrapText="1"/>
    </xf>
    <xf numFmtId="177" fontId="4" fillId="23" borderId="10" xfId="0" applyNumberFormat="1" applyFont="1" applyFill="1" applyBorder="1" applyAlignment="1" applyProtection="1">
      <alignment horizontal="center" vertical="center"/>
      <protection locked="0"/>
    </xf>
    <xf numFmtId="177" fontId="3" fillId="23" borderId="10" xfId="0" applyNumberFormat="1" applyFont="1" applyFill="1" applyBorder="1" applyAlignment="1" applyProtection="1">
      <alignment horizontal="center" vertical="center"/>
      <protection locked="0"/>
    </xf>
    <xf numFmtId="0" fontId="4" fillId="23" borderId="10" xfId="0" applyFont="1" applyFill="1" applyBorder="1" applyAlignment="1">
      <alignment horizontal="center" vertical="center" wrapText="1"/>
    </xf>
    <xf numFmtId="176" fontId="4" fillId="23" borderId="10" xfId="0" applyNumberFormat="1" applyFont="1" applyFill="1" applyBorder="1" applyAlignment="1" applyProtection="1">
      <alignment horizontal="right" vertical="center"/>
      <protection locked="0"/>
    </xf>
    <xf numFmtId="0" fontId="4" fillId="23" borderId="10" xfId="0" applyFont="1" applyFill="1" applyBorder="1" applyAlignment="1">
      <alignment horizontal="center" vertical="center"/>
    </xf>
    <xf numFmtId="0" fontId="23" fillId="0" borderId="0" xfId="0" applyFont="1" applyFill="1" applyBorder="1" applyAlignment="1">
      <alignment horizontal="right" vertical="center"/>
    </xf>
    <xf numFmtId="0" fontId="24" fillId="0" borderId="0" xfId="0" applyFont="1" applyFill="1" applyBorder="1" applyAlignment="1">
      <alignment horizontal="right" vertical="center"/>
    </xf>
    <xf numFmtId="177" fontId="3" fillId="0" borderId="17" xfId="0" applyNumberFormat="1" applyFont="1" applyFill="1" applyBorder="1" applyAlignment="1">
      <alignment horizontal="left" vertical="center"/>
    </xf>
    <xf numFmtId="177" fontId="3" fillId="0" borderId="21" xfId="0" applyNumberFormat="1" applyFont="1" applyFill="1" applyBorder="1" applyAlignment="1">
      <alignment horizontal="left" vertical="center"/>
    </xf>
    <xf numFmtId="0" fontId="3" fillId="23" borderId="12" xfId="0" applyFont="1" applyFill="1" applyBorder="1" applyAlignment="1" applyProtection="1">
      <alignment horizontal="center" vertical="center"/>
      <protection locked="0"/>
    </xf>
    <xf numFmtId="0" fontId="25" fillId="0" borderId="0" xfId="0" applyFont="1" applyFill="1" applyBorder="1" applyAlignment="1">
      <alignment horizontal="left" vertical="top" wrapText="1"/>
    </xf>
    <xf numFmtId="0" fontId="3" fillId="0" borderId="10" xfId="0" applyFont="1" applyFill="1" applyBorder="1" applyAlignment="1">
      <alignment horizontal="center" vertical="center"/>
    </xf>
    <xf numFmtId="0" fontId="3" fillId="0" borderId="0" xfId="0" applyFont="1" applyFill="1" applyBorder="1" applyAlignment="1">
      <alignment horizontal="center"/>
    </xf>
    <xf numFmtId="0" fontId="4"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top" wrapText="1"/>
    </xf>
    <xf numFmtId="0" fontId="3"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4" fillId="0" borderId="0" xfId="0" applyNumberFormat="1" applyFont="1" applyFill="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419100</xdr:colOff>
      <xdr:row>63</xdr:row>
      <xdr:rowOff>85725</xdr:rowOff>
    </xdr:from>
    <xdr:to>
      <xdr:col>6</xdr:col>
      <xdr:colOff>295275</xdr:colOff>
      <xdr:row>65</xdr:row>
      <xdr:rowOff>104775</xdr:rowOff>
    </xdr:to>
    <xdr:pic>
      <xdr:nvPicPr>
        <xdr:cNvPr id="1" name="図 1" descr="L.jpg"/>
        <xdr:cNvPicPr preferRelativeResize="1">
          <a:picLocks noChangeAspect="1"/>
        </xdr:cNvPicPr>
      </xdr:nvPicPr>
      <xdr:blipFill>
        <a:blip r:embed="rId1"/>
        <a:stretch>
          <a:fillRect/>
        </a:stretch>
      </xdr:blipFill>
      <xdr:spPr>
        <a:xfrm>
          <a:off x="2219325" y="10687050"/>
          <a:ext cx="2809875"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2"/>
  <sheetViews>
    <sheetView showGridLines="0" showRowColHeaders="0" tabSelected="1" view="pageBreakPreview" zoomScale="130" zoomScaleSheetLayoutView="130" zoomScalePageLayoutView="0" workbookViewId="0" topLeftCell="A1">
      <selection activeCell="A7" sqref="A7:J7"/>
    </sheetView>
  </sheetViews>
  <sheetFormatPr defaultColWidth="9.00390625" defaultRowHeight="13.5"/>
  <cols>
    <col min="1" max="1" width="12.00390625" style="1" customWidth="1"/>
    <col min="2" max="2" width="11.625" style="1" bestFit="1" customWidth="1"/>
    <col min="3" max="3" width="8.125" style="1" bestFit="1" customWidth="1"/>
    <col min="4" max="4" width="11.50390625" style="1" bestFit="1" customWidth="1"/>
    <col min="5" max="5" width="10.375" style="1" bestFit="1" customWidth="1"/>
    <col min="6" max="7" width="8.50390625" style="2" customWidth="1"/>
    <col min="8" max="9" width="8.50390625" style="1" customWidth="1"/>
    <col min="10" max="10" width="8.50390625" style="2" customWidth="1"/>
    <col min="11" max="16384" width="9.00390625" style="1" customWidth="1"/>
  </cols>
  <sheetData>
    <row r="1" spans="1:10" ht="17.25">
      <c r="A1" s="60" t="s">
        <v>44</v>
      </c>
      <c r="B1" s="60"/>
      <c r="C1" s="60"/>
      <c r="D1" s="60"/>
      <c r="E1" s="60"/>
      <c r="F1" s="60"/>
      <c r="G1" s="60"/>
      <c r="H1" s="60"/>
      <c r="I1" s="60"/>
      <c r="J1" s="60"/>
    </row>
    <row r="2" spans="1:10" ht="12">
      <c r="A2" s="48" t="s">
        <v>77</v>
      </c>
      <c r="B2" s="49"/>
      <c r="C2" s="49"/>
      <c r="D2" s="49"/>
      <c r="E2" s="49"/>
      <c r="F2" s="49"/>
      <c r="G2" s="49"/>
      <c r="H2" s="49"/>
      <c r="I2" s="49"/>
      <c r="J2" s="49"/>
    </row>
    <row r="3" spans="6:10" ht="12">
      <c r="F3" s="1"/>
      <c r="G3" s="1"/>
      <c r="J3" s="1"/>
    </row>
    <row r="4" ht="12">
      <c r="G4" s="1"/>
    </row>
    <row r="5" spans="1:10" ht="12">
      <c r="A5" s="57" t="s">
        <v>43</v>
      </c>
      <c r="B5" s="57"/>
      <c r="C5" s="57"/>
      <c r="D5" s="57"/>
      <c r="E5" s="57"/>
      <c r="F5" s="57"/>
      <c r="G5" s="57"/>
      <c r="H5" s="57"/>
      <c r="I5" s="57"/>
      <c r="J5" s="57"/>
    </row>
    <row r="6" spans="1:10" ht="12">
      <c r="A6" s="57" t="s">
        <v>78</v>
      </c>
      <c r="B6" s="57"/>
      <c r="C6" s="57"/>
      <c r="D6" s="57"/>
      <c r="E6" s="57"/>
      <c r="F6" s="57"/>
      <c r="G6" s="57"/>
      <c r="H6" s="57"/>
      <c r="I6" s="57"/>
      <c r="J6" s="57"/>
    </row>
    <row r="7" spans="1:10" ht="12">
      <c r="A7" s="57" t="s">
        <v>10</v>
      </c>
      <c r="B7" s="57"/>
      <c r="C7" s="57"/>
      <c r="D7" s="57"/>
      <c r="E7" s="57"/>
      <c r="F7" s="57"/>
      <c r="G7" s="57"/>
      <c r="H7" s="57"/>
      <c r="I7" s="57"/>
      <c r="J7" s="57"/>
    </row>
    <row r="8" spans="6:10" ht="12">
      <c r="F8" s="1"/>
      <c r="G8" s="1"/>
      <c r="J8" s="1"/>
    </row>
    <row r="9" spans="4:7" ht="13.5" customHeight="1">
      <c r="D9" s="38"/>
      <c r="E9" s="39" t="s">
        <v>61</v>
      </c>
      <c r="F9" s="12"/>
      <c r="G9" s="6"/>
    </row>
    <row r="10" spans="2:10" ht="13.5" customHeight="1">
      <c r="B10" s="18"/>
      <c r="C10" s="19" t="s">
        <v>53</v>
      </c>
      <c r="D10" s="20"/>
      <c r="E10" s="21"/>
      <c r="F10" s="52" t="s">
        <v>64</v>
      </c>
      <c r="G10" s="52"/>
      <c r="H10" s="22"/>
      <c r="I10" s="14"/>
      <c r="J10" s="14"/>
    </row>
    <row r="11" spans="2:10" ht="13.5" customHeight="1">
      <c r="B11" s="18"/>
      <c r="C11" s="23" t="s">
        <v>54</v>
      </c>
      <c r="E11" s="18"/>
      <c r="F11" s="40">
        <f>VLOOKUP(F10,B20:D53,3,0)</f>
        <v>100</v>
      </c>
      <c r="G11" s="41" t="s">
        <v>60</v>
      </c>
      <c r="H11" s="24"/>
      <c r="I11" s="15"/>
      <c r="J11" s="15"/>
    </row>
    <row r="12" spans="2:15" ht="13.5" customHeight="1">
      <c r="B12" s="18"/>
      <c r="C12" s="23" t="s">
        <v>55</v>
      </c>
      <c r="E12" s="18"/>
      <c r="F12" s="36">
        <v>6700</v>
      </c>
      <c r="G12" s="41" t="s">
        <v>59</v>
      </c>
      <c r="H12" s="24"/>
      <c r="I12" s="15"/>
      <c r="J12" s="15"/>
      <c r="M12" s="18"/>
      <c r="N12" s="18"/>
      <c r="O12" s="18"/>
    </row>
    <row r="13" spans="1:15" ht="13.5" customHeight="1">
      <c r="A13" s="57"/>
      <c r="B13" s="18"/>
      <c r="C13" s="28" t="s">
        <v>57</v>
      </c>
      <c r="D13" s="29"/>
      <c r="E13" s="30"/>
      <c r="F13" s="31">
        <f>F12/60*F11*2/1000</f>
        <v>22.333333333333336</v>
      </c>
      <c r="G13" s="37" t="s">
        <v>58</v>
      </c>
      <c r="H13" s="32"/>
      <c r="I13" s="16"/>
      <c r="J13" s="16"/>
      <c r="M13" s="18"/>
      <c r="N13" s="18"/>
      <c r="O13" s="18"/>
    </row>
    <row r="14" spans="1:15" ht="13.5" customHeight="1">
      <c r="A14" s="57"/>
      <c r="B14" s="18"/>
      <c r="C14" s="25" t="s">
        <v>56</v>
      </c>
      <c r="D14" s="26"/>
      <c r="E14" s="27"/>
      <c r="F14" s="50" t="str">
        <f>IF(F13&gt;=22.5,"目標回転が高すぎるようです","安全回転域です")</f>
        <v>安全回転域です</v>
      </c>
      <c r="G14" s="50"/>
      <c r="H14" s="51"/>
      <c r="I14" s="17"/>
      <c r="J14" s="17"/>
      <c r="M14" s="18"/>
      <c r="N14" s="18"/>
      <c r="O14" s="18"/>
    </row>
    <row r="15" spans="2:15" ht="15" customHeight="1">
      <c r="B15" s="59" t="s">
        <v>76</v>
      </c>
      <c r="C15" s="59"/>
      <c r="D15" s="59"/>
      <c r="E15" s="59"/>
      <c r="F15" s="59"/>
      <c r="G15" s="59"/>
      <c r="H15" s="59"/>
      <c r="I15" s="59"/>
      <c r="J15" s="59"/>
      <c r="M15" s="18"/>
      <c r="N15" s="18"/>
      <c r="O15" s="18"/>
    </row>
    <row r="16" spans="2:15" ht="15" customHeight="1">
      <c r="B16" s="13"/>
      <c r="C16" s="13"/>
      <c r="D16" s="13"/>
      <c r="E16" s="13"/>
      <c r="F16" s="13"/>
      <c r="G16" s="13"/>
      <c r="H16" s="13"/>
      <c r="I16" s="13"/>
      <c r="J16" s="13"/>
      <c r="M16" s="18"/>
      <c r="N16" s="18"/>
      <c r="O16" s="18"/>
    </row>
    <row r="17" spans="1:10" ht="12">
      <c r="A17" s="55" t="s">
        <v>42</v>
      </c>
      <c r="B17" s="55"/>
      <c r="C17" s="55"/>
      <c r="D17" s="55"/>
      <c r="E17" s="55"/>
      <c r="F17" s="55"/>
      <c r="G17" s="55"/>
      <c r="H17" s="55"/>
      <c r="I17" s="55"/>
      <c r="J17" s="55"/>
    </row>
    <row r="18" spans="1:10" s="6" customFormat="1" ht="42">
      <c r="A18" s="47" t="s">
        <v>0</v>
      </c>
      <c r="B18" s="47" t="s">
        <v>0</v>
      </c>
      <c r="C18" s="45" t="s">
        <v>45</v>
      </c>
      <c r="D18" s="45" t="s">
        <v>46</v>
      </c>
      <c r="E18" s="47" t="s">
        <v>2</v>
      </c>
      <c r="F18" s="42" t="s">
        <v>3</v>
      </c>
      <c r="G18" s="42" t="s">
        <v>4</v>
      </c>
      <c r="H18" s="45" t="s">
        <v>5</v>
      </c>
      <c r="I18" s="45" t="s">
        <v>48</v>
      </c>
      <c r="J18" s="42" t="s">
        <v>49</v>
      </c>
    </row>
    <row r="19" spans="1:10" s="6" customFormat="1" ht="10.5">
      <c r="A19" s="56" t="s">
        <v>52</v>
      </c>
      <c r="B19" s="56"/>
      <c r="C19" s="56"/>
      <c r="D19" s="56"/>
      <c r="E19" s="56"/>
      <c r="F19" s="56"/>
      <c r="G19" s="42" t="s">
        <v>50</v>
      </c>
      <c r="H19" s="7" t="s">
        <v>51</v>
      </c>
      <c r="I19" s="45" t="s">
        <v>50</v>
      </c>
      <c r="J19" s="11" t="s">
        <v>51</v>
      </c>
    </row>
    <row r="20" spans="1:10" s="6" customFormat="1" ht="10.5">
      <c r="A20" s="56" t="s">
        <v>47</v>
      </c>
      <c r="B20" s="3" t="s">
        <v>63</v>
      </c>
      <c r="C20" s="3">
        <v>86</v>
      </c>
      <c r="D20" s="3">
        <v>94</v>
      </c>
      <c r="E20" s="3">
        <v>4</v>
      </c>
      <c r="F20" s="4">
        <f aca="true" t="shared" si="0" ref="F20:F53">(C20/2)^2*PI()*D20*E20/1000</f>
        <v>2184.11061099931</v>
      </c>
      <c r="G20" s="43">
        <v>7500</v>
      </c>
      <c r="H20" s="5">
        <f aca="true" t="shared" si="1" ref="H20:H53">G20/60*D20*2/1000</f>
        <v>23.5</v>
      </c>
      <c r="I20" s="46">
        <v>22.5</v>
      </c>
      <c r="J20" s="4">
        <f aca="true" t="shared" si="2" ref="J20:J53">(I20*60*1000)/(D20*2)</f>
        <v>7180.851063829788</v>
      </c>
    </row>
    <row r="21" spans="1:10" s="6" customFormat="1" ht="10.5">
      <c r="A21" s="56"/>
      <c r="B21" s="3" t="s">
        <v>65</v>
      </c>
      <c r="C21" s="3">
        <v>86</v>
      </c>
      <c r="D21" s="3">
        <v>100</v>
      </c>
      <c r="E21" s="3">
        <v>4</v>
      </c>
      <c r="F21" s="4">
        <f t="shared" si="0"/>
        <v>2323.521926595011</v>
      </c>
      <c r="G21" s="43">
        <v>6800</v>
      </c>
      <c r="H21" s="5">
        <f t="shared" si="1"/>
        <v>22.666666666666664</v>
      </c>
      <c r="I21" s="46">
        <v>22.5</v>
      </c>
      <c r="J21" s="4">
        <f t="shared" si="2"/>
        <v>6750</v>
      </c>
    </row>
    <row r="22" spans="1:10" s="6" customFormat="1" ht="10.5">
      <c r="A22" s="56"/>
      <c r="B22" s="3" t="s">
        <v>66</v>
      </c>
      <c r="C22" s="3">
        <v>87</v>
      </c>
      <c r="D22" s="3">
        <v>95</v>
      </c>
      <c r="E22" s="3">
        <v>4</v>
      </c>
      <c r="F22" s="4">
        <f t="shared" si="0"/>
        <v>2258.9779055270087</v>
      </c>
      <c r="G22" s="43">
        <v>8000</v>
      </c>
      <c r="H22" s="5">
        <f t="shared" si="1"/>
        <v>25.333333333333336</v>
      </c>
      <c r="I22" s="46">
        <v>22.5</v>
      </c>
      <c r="J22" s="4">
        <f t="shared" si="2"/>
        <v>7105.263157894737</v>
      </c>
    </row>
    <row r="23" spans="1:10" s="6" customFormat="1" ht="10.5">
      <c r="A23" s="56"/>
      <c r="B23" s="3" t="s">
        <v>67</v>
      </c>
      <c r="C23" s="3">
        <v>87</v>
      </c>
      <c r="D23" s="3">
        <v>77.7</v>
      </c>
      <c r="E23" s="3">
        <v>4</v>
      </c>
      <c r="F23" s="4">
        <f t="shared" si="0"/>
        <v>1847.6061395731429</v>
      </c>
      <c r="G23" s="43">
        <v>7800</v>
      </c>
      <c r="H23" s="5">
        <f t="shared" si="1"/>
        <v>20.202</v>
      </c>
      <c r="I23" s="46">
        <v>22.5</v>
      </c>
      <c r="J23" s="4">
        <f t="shared" si="2"/>
        <v>8687.258687258687</v>
      </c>
    </row>
    <row r="24" spans="1:10" s="6" customFormat="1" ht="10.5">
      <c r="A24" s="56"/>
      <c r="B24" s="3" t="s">
        <v>68</v>
      </c>
      <c r="C24" s="3">
        <v>87</v>
      </c>
      <c r="D24" s="3">
        <v>91</v>
      </c>
      <c r="E24" s="3">
        <v>4</v>
      </c>
      <c r="F24" s="4">
        <f t="shared" si="0"/>
        <v>2163.8630463469244</v>
      </c>
      <c r="G24" s="43">
        <v>7200</v>
      </c>
      <c r="H24" s="5">
        <f t="shared" si="1"/>
        <v>21.84</v>
      </c>
      <c r="I24" s="46">
        <v>22.5</v>
      </c>
      <c r="J24" s="4">
        <f t="shared" si="2"/>
        <v>7417.582417582417</v>
      </c>
    </row>
    <row r="25" spans="1:10" s="6" customFormat="1" ht="10.5">
      <c r="A25" s="56"/>
      <c r="B25" s="3" t="s">
        <v>69</v>
      </c>
      <c r="C25" s="3">
        <v>84</v>
      </c>
      <c r="D25" s="3">
        <v>88</v>
      </c>
      <c r="E25" s="3">
        <v>4</v>
      </c>
      <c r="F25" s="4">
        <f t="shared" si="0"/>
        <v>1950.7028432082031</v>
      </c>
      <c r="G25" s="43">
        <v>8000</v>
      </c>
      <c r="H25" s="5">
        <f t="shared" si="1"/>
        <v>23.46666666666667</v>
      </c>
      <c r="I25" s="46">
        <v>22.5</v>
      </c>
      <c r="J25" s="4">
        <f t="shared" si="2"/>
        <v>7670.454545454545</v>
      </c>
    </row>
    <row r="26" spans="1:10" s="6" customFormat="1" ht="10.5">
      <c r="A26" s="56"/>
      <c r="B26" s="3" t="s">
        <v>70</v>
      </c>
      <c r="C26" s="3">
        <v>92.5</v>
      </c>
      <c r="D26" s="3">
        <v>79</v>
      </c>
      <c r="E26" s="3">
        <v>4</v>
      </c>
      <c r="F26" s="4">
        <f t="shared" si="0"/>
        <v>2123.5399192399354</v>
      </c>
      <c r="G26" s="43">
        <v>6000</v>
      </c>
      <c r="H26" s="5">
        <f t="shared" si="1"/>
        <v>15.8</v>
      </c>
      <c r="I26" s="46">
        <v>22.5</v>
      </c>
      <c r="J26" s="4">
        <f t="shared" si="2"/>
        <v>8544.303797468354</v>
      </c>
    </row>
    <row r="27" spans="1:10" s="6" customFormat="1" ht="10.5">
      <c r="A27" s="56"/>
      <c r="B27" s="3" t="s">
        <v>71</v>
      </c>
      <c r="C27" s="3">
        <v>100</v>
      </c>
      <c r="D27" s="3">
        <v>83</v>
      </c>
      <c r="E27" s="3">
        <v>4</v>
      </c>
      <c r="F27" s="4">
        <f t="shared" si="0"/>
        <v>2607.5219024795283</v>
      </c>
      <c r="G27" s="43">
        <v>5600</v>
      </c>
      <c r="H27" s="5">
        <f t="shared" si="1"/>
        <v>15.493333333333332</v>
      </c>
      <c r="I27" s="46">
        <v>22.5</v>
      </c>
      <c r="J27" s="4">
        <f t="shared" si="2"/>
        <v>8132.530120481928</v>
      </c>
    </row>
    <row r="28" spans="1:10" s="6" customFormat="1" ht="10.5">
      <c r="A28" s="56"/>
      <c r="B28" s="3" t="s">
        <v>72</v>
      </c>
      <c r="C28" s="3">
        <v>82</v>
      </c>
      <c r="D28" s="3">
        <v>83</v>
      </c>
      <c r="E28" s="3">
        <v>4</v>
      </c>
      <c r="F28" s="4">
        <f t="shared" si="0"/>
        <v>1753.2977272272346</v>
      </c>
      <c r="G28" s="43">
        <v>8000</v>
      </c>
      <c r="H28" s="5">
        <f t="shared" si="1"/>
        <v>22.133333333333336</v>
      </c>
      <c r="I28" s="46">
        <v>22.5</v>
      </c>
      <c r="J28" s="4">
        <f t="shared" si="2"/>
        <v>8132.530120481928</v>
      </c>
    </row>
    <row r="29" spans="1:10" s="6" customFormat="1" ht="10.5">
      <c r="A29" s="56" t="s">
        <v>13</v>
      </c>
      <c r="B29" s="3" t="s">
        <v>73</v>
      </c>
      <c r="C29" s="3">
        <v>85</v>
      </c>
      <c r="D29" s="3">
        <v>88</v>
      </c>
      <c r="E29" s="3">
        <v>4</v>
      </c>
      <c r="F29" s="4">
        <f t="shared" si="0"/>
        <v>1997.4246091523903</v>
      </c>
      <c r="G29" s="43">
        <v>6500</v>
      </c>
      <c r="H29" s="5">
        <f t="shared" si="1"/>
        <v>19.066666666666663</v>
      </c>
      <c r="I29" s="46">
        <v>22.5</v>
      </c>
      <c r="J29" s="4">
        <f t="shared" si="2"/>
        <v>7670.454545454545</v>
      </c>
    </row>
    <row r="30" spans="1:10" s="6" customFormat="1" ht="10.5">
      <c r="A30" s="56"/>
      <c r="B30" s="3" t="s">
        <v>74</v>
      </c>
      <c r="C30" s="3">
        <v>86</v>
      </c>
      <c r="D30" s="3">
        <v>86</v>
      </c>
      <c r="E30" s="3">
        <v>4</v>
      </c>
      <c r="F30" s="4">
        <f t="shared" si="0"/>
        <v>1998.2288568717095</v>
      </c>
      <c r="G30" s="43">
        <v>6500</v>
      </c>
      <c r="H30" s="5">
        <f t="shared" si="1"/>
        <v>18.633333333333333</v>
      </c>
      <c r="I30" s="46">
        <v>22.5</v>
      </c>
      <c r="J30" s="4">
        <f t="shared" si="2"/>
        <v>7848.837209302325</v>
      </c>
    </row>
    <row r="31" spans="1:10" s="6" customFormat="1" ht="10.5">
      <c r="A31" s="56" t="s">
        <v>14</v>
      </c>
      <c r="B31" s="3" t="s">
        <v>15</v>
      </c>
      <c r="C31" s="3">
        <v>86</v>
      </c>
      <c r="D31" s="3">
        <v>73.7</v>
      </c>
      <c r="E31" s="3">
        <v>6</v>
      </c>
      <c r="F31" s="4">
        <f t="shared" si="0"/>
        <v>2568.653489850785</v>
      </c>
      <c r="G31" s="43">
        <v>6800</v>
      </c>
      <c r="H31" s="5">
        <f t="shared" si="1"/>
        <v>16.705333333333332</v>
      </c>
      <c r="I31" s="46">
        <v>22.5</v>
      </c>
      <c r="J31" s="4">
        <f t="shared" si="2"/>
        <v>9158.751696065128</v>
      </c>
    </row>
    <row r="32" spans="1:10" s="6" customFormat="1" ht="10.5">
      <c r="A32" s="56"/>
      <c r="B32" s="3" t="s">
        <v>16</v>
      </c>
      <c r="C32" s="3">
        <v>86</v>
      </c>
      <c r="D32" s="3">
        <v>69.7</v>
      </c>
      <c r="E32" s="3">
        <v>6</v>
      </c>
      <c r="F32" s="4">
        <f t="shared" si="0"/>
        <v>2429.242174255084</v>
      </c>
      <c r="G32" s="43">
        <v>6400</v>
      </c>
      <c r="H32" s="5">
        <f t="shared" si="1"/>
        <v>14.869333333333334</v>
      </c>
      <c r="I32" s="46">
        <v>22.5</v>
      </c>
      <c r="J32" s="4">
        <f t="shared" si="2"/>
        <v>9684.361549497848</v>
      </c>
    </row>
    <row r="33" spans="1:10" s="6" customFormat="1" ht="10.5">
      <c r="A33" s="56"/>
      <c r="B33" s="3" t="s">
        <v>17</v>
      </c>
      <c r="C33" s="3">
        <v>86</v>
      </c>
      <c r="D33" s="3">
        <v>71.7</v>
      </c>
      <c r="E33" s="3">
        <v>6</v>
      </c>
      <c r="F33" s="4">
        <f t="shared" si="0"/>
        <v>2498.9478320529342</v>
      </c>
      <c r="G33" s="43">
        <v>6400</v>
      </c>
      <c r="H33" s="5">
        <f t="shared" si="1"/>
        <v>15.296000000000001</v>
      </c>
      <c r="I33" s="46">
        <v>22.5</v>
      </c>
      <c r="J33" s="4">
        <f t="shared" si="2"/>
        <v>9414.225941422594</v>
      </c>
    </row>
    <row r="34" spans="1:10" s="6" customFormat="1" ht="10.5">
      <c r="A34" s="56"/>
      <c r="B34" s="3" t="s">
        <v>18</v>
      </c>
      <c r="C34" s="3">
        <v>87</v>
      </c>
      <c r="D34" s="3">
        <v>83</v>
      </c>
      <c r="E34" s="3">
        <v>6</v>
      </c>
      <c r="F34" s="4">
        <f t="shared" si="0"/>
        <v>2960.449991980133</v>
      </c>
      <c r="G34" s="43">
        <v>6400</v>
      </c>
      <c r="H34" s="5">
        <f t="shared" si="1"/>
        <v>17.706666666666667</v>
      </c>
      <c r="I34" s="46">
        <v>22.5</v>
      </c>
      <c r="J34" s="4">
        <f t="shared" si="2"/>
        <v>8132.530120481928</v>
      </c>
    </row>
    <row r="35" spans="1:10" s="6" customFormat="1" ht="10.5">
      <c r="A35" s="56"/>
      <c r="B35" s="3" t="s">
        <v>19</v>
      </c>
      <c r="C35" s="3">
        <v>95.5</v>
      </c>
      <c r="D35" s="3">
        <v>81.4</v>
      </c>
      <c r="E35" s="3">
        <v>6</v>
      </c>
      <c r="F35" s="4">
        <f t="shared" si="0"/>
        <v>3498.4226797059728</v>
      </c>
      <c r="G35" s="43">
        <v>6400</v>
      </c>
      <c r="H35" s="5">
        <f t="shared" si="1"/>
        <v>17.365333333333336</v>
      </c>
      <c r="I35" s="46">
        <v>22.5</v>
      </c>
      <c r="J35" s="4">
        <f t="shared" si="2"/>
        <v>8292.383292383292</v>
      </c>
    </row>
    <row r="36" spans="1:10" s="6" customFormat="1" ht="10.5">
      <c r="A36" s="56"/>
      <c r="B36" s="3" t="s">
        <v>20</v>
      </c>
      <c r="C36" s="3">
        <v>95.5</v>
      </c>
      <c r="D36" s="3">
        <v>88.4</v>
      </c>
      <c r="E36" s="3">
        <v>6</v>
      </c>
      <c r="F36" s="4">
        <f t="shared" si="0"/>
        <v>3799.2698388944464</v>
      </c>
      <c r="G36" s="43">
        <v>6400</v>
      </c>
      <c r="H36" s="5">
        <f t="shared" si="1"/>
        <v>18.858666666666668</v>
      </c>
      <c r="I36" s="46">
        <v>22.5</v>
      </c>
      <c r="J36" s="4">
        <f t="shared" si="2"/>
        <v>7635.746606334841</v>
      </c>
    </row>
    <row r="37" spans="1:10" s="6" customFormat="1" ht="10.5">
      <c r="A37" s="56"/>
      <c r="B37" s="3" t="s">
        <v>21</v>
      </c>
      <c r="C37" s="3">
        <v>86</v>
      </c>
      <c r="D37" s="3">
        <v>86</v>
      </c>
      <c r="E37" s="3">
        <v>4</v>
      </c>
      <c r="F37" s="4">
        <f t="shared" si="0"/>
        <v>1998.2288568717095</v>
      </c>
      <c r="G37" s="43">
        <v>6000</v>
      </c>
      <c r="H37" s="5">
        <f t="shared" si="1"/>
        <v>17.2</v>
      </c>
      <c r="I37" s="46">
        <v>22.5</v>
      </c>
      <c r="J37" s="4">
        <f t="shared" si="2"/>
        <v>7848.837209302325</v>
      </c>
    </row>
    <row r="38" spans="1:10" s="6" customFormat="1" ht="10.5">
      <c r="A38" s="56"/>
      <c r="B38" s="3" t="s">
        <v>22</v>
      </c>
      <c r="C38" s="3">
        <v>83</v>
      </c>
      <c r="D38" s="3">
        <v>83.6</v>
      </c>
      <c r="E38" s="3">
        <v>4</v>
      </c>
      <c r="F38" s="4">
        <f t="shared" si="0"/>
        <v>1809.307297692495</v>
      </c>
      <c r="G38" s="43">
        <v>6400</v>
      </c>
      <c r="H38" s="5">
        <f t="shared" si="1"/>
        <v>17.834666666666667</v>
      </c>
      <c r="I38" s="46">
        <v>22.5</v>
      </c>
      <c r="J38" s="4">
        <f t="shared" si="2"/>
        <v>8074.162679425838</v>
      </c>
    </row>
    <row r="39" spans="1:10" s="6" customFormat="1" ht="10.5">
      <c r="A39" s="56"/>
      <c r="B39" s="3" t="s">
        <v>23</v>
      </c>
      <c r="C39" s="3">
        <v>86</v>
      </c>
      <c r="D39" s="3">
        <v>79</v>
      </c>
      <c r="E39" s="3">
        <v>6</v>
      </c>
      <c r="F39" s="4">
        <f t="shared" si="0"/>
        <v>2753.373483015088</v>
      </c>
      <c r="G39" s="43">
        <v>5200</v>
      </c>
      <c r="H39" s="5">
        <f t="shared" si="1"/>
        <v>13.693333333333333</v>
      </c>
      <c r="I39" s="46">
        <v>22.5</v>
      </c>
      <c r="J39" s="4">
        <f t="shared" si="2"/>
        <v>8544.303797468354</v>
      </c>
    </row>
    <row r="40" spans="1:10" s="6" customFormat="1" ht="10.5">
      <c r="A40" s="56"/>
      <c r="B40" s="3" t="s">
        <v>24</v>
      </c>
      <c r="C40" s="3">
        <v>76</v>
      </c>
      <c r="D40" s="3">
        <v>77</v>
      </c>
      <c r="E40" s="3">
        <v>4</v>
      </c>
      <c r="F40" s="4">
        <f t="shared" si="0"/>
        <v>1397.2296158693675</v>
      </c>
      <c r="G40" s="43">
        <v>5500</v>
      </c>
      <c r="H40" s="5">
        <f t="shared" si="1"/>
        <v>14.116666666666667</v>
      </c>
      <c r="I40" s="46">
        <v>22.5</v>
      </c>
      <c r="J40" s="4">
        <f t="shared" si="2"/>
        <v>8766.233766233767</v>
      </c>
    </row>
    <row r="41" spans="1:10" s="6" customFormat="1" ht="10.5">
      <c r="A41" s="56" t="s">
        <v>25</v>
      </c>
      <c r="B41" s="3" t="s">
        <v>26</v>
      </c>
      <c r="C41" s="3">
        <v>92</v>
      </c>
      <c r="D41" s="3">
        <v>75</v>
      </c>
      <c r="E41" s="3">
        <v>4</v>
      </c>
      <c r="F41" s="4">
        <f t="shared" si="0"/>
        <v>1994.2830164988006</v>
      </c>
      <c r="G41" s="43">
        <v>6000</v>
      </c>
      <c r="H41" s="5">
        <f t="shared" si="1"/>
        <v>15</v>
      </c>
      <c r="I41" s="46">
        <v>22.5</v>
      </c>
      <c r="J41" s="4">
        <f t="shared" si="2"/>
        <v>9000</v>
      </c>
    </row>
    <row r="42" spans="1:10" s="6" customFormat="1" ht="10.5">
      <c r="A42" s="56"/>
      <c r="B42" s="3" t="s">
        <v>27</v>
      </c>
      <c r="C42" s="3">
        <v>99.5</v>
      </c>
      <c r="D42" s="3">
        <v>79</v>
      </c>
      <c r="E42" s="3">
        <v>4</v>
      </c>
      <c r="F42" s="4">
        <f t="shared" si="0"/>
        <v>2457.1016608274854</v>
      </c>
      <c r="G42" s="43">
        <v>5600</v>
      </c>
      <c r="H42" s="5">
        <f t="shared" si="1"/>
        <v>14.746666666666666</v>
      </c>
      <c r="I42" s="46">
        <v>22.5</v>
      </c>
      <c r="J42" s="4">
        <f t="shared" si="2"/>
        <v>8544.303797468354</v>
      </c>
    </row>
    <row r="43" spans="1:10" s="6" customFormat="1" ht="10.5">
      <c r="A43" s="56" t="s">
        <v>28</v>
      </c>
      <c r="B43" s="3" t="s">
        <v>29</v>
      </c>
      <c r="C43" s="3">
        <v>81</v>
      </c>
      <c r="D43" s="3">
        <v>77</v>
      </c>
      <c r="E43" s="3">
        <v>4</v>
      </c>
      <c r="F43" s="4">
        <f t="shared" si="0"/>
        <v>1587.123183815603</v>
      </c>
      <c r="G43" s="43">
        <v>6600</v>
      </c>
      <c r="H43" s="5">
        <f t="shared" si="1"/>
        <v>16.94</v>
      </c>
      <c r="I43" s="46">
        <v>22.5</v>
      </c>
      <c r="J43" s="4">
        <f t="shared" si="2"/>
        <v>8766.233766233767</v>
      </c>
    </row>
    <row r="44" spans="1:10" s="6" customFormat="1" ht="10.5">
      <c r="A44" s="56"/>
      <c r="B44" s="3" t="s">
        <v>30</v>
      </c>
      <c r="C44" s="3">
        <v>86</v>
      </c>
      <c r="D44" s="3">
        <v>86</v>
      </c>
      <c r="E44" s="3">
        <v>4</v>
      </c>
      <c r="F44" s="4">
        <f t="shared" si="0"/>
        <v>1998.2288568717095</v>
      </c>
      <c r="G44" s="43">
        <v>6200</v>
      </c>
      <c r="H44" s="5">
        <f t="shared" si="1"/>
        <v>17.773333333333333</v>
      </c>
      <c r="I44" s="46">
        <v>22.5</v>
      </c>
      <c r="J44" s="4">
        <f t="shared" si="2"/>
        <v>7848.837209302325</v>
      </c>
    </row>
    <row r="45" spans="1:10" s="6" customFormat="1" ht="10.5">
      <c r="A45" s="56"/>
      <c r="B45" s="3" t="s">
        <v>31</v>
      </c>
      <c r="C45" s="3">
        <v>86</v>
      </c>
      <c r="D45" s="3">
        <v>71.5</v>
      </c>
      <c r="E45" s="3">
        <v>6</v>
      </c>
      <c r="F45" s="4">
        <f t="shared" si="0"/>
        <v>2491.9772662731493</v>
      </c>
      <c r="G45" s="43">
        <v>6200</v>
      </c>
      <c r="H45" s="5">
        <f t="shared" si="1"/>
        <v>14.776666666666666</v>
      </c>
      <c r="I45" s="46">
        <v>22.5</v>
      </c>
      <c r="J45" s="4">
        <f t="shared" si="2"/>
        <v>9440.55944055944</v>
      </c>
    </row>
    <row r="46" spans="1:10" s="6" customFormat="1" ht="10.5">
      <c r="A46" s="56"/>
      <c r="B46" s="3" t="s">
        <v>32</v>
      </c>
      <c r="C46" s="3">
        <v>86</v>
      </c>
      <c r="D46" s="3">
        <v>86</v>
      </c>
      <c r="E46" s="3">
        <v>6</v>
      </c>
      <c r="F46" s="4">
        <f t="shared" si="0"/>
        <v>2997.343285307564</v>
      </c>
      <c r="G46" s="43">
        <v>5600</v>
      </c>
      <c r="H46" s="5">
        <f t="shared" si="1"/>
        <v>16.05333333333333</v>
      </c>
      <c r="I46" s="46">
        <v>22.5</v>
      </c>
      <c r="J46" s="4">
        <f t="shared" si="2"/>
        <v>7848.837209302325</v>
      </c>
    </row>
    <row r="47" spans="1:10" s="6" customFormat="1" ht="10.5">
      <c r="A47" s="56" t="s">
        <v>33</v>
      </c>
      <c r="B47" s="3" t="s">
        <v>34</v>
      </c>
      <c r="C47" s="3">
        <v>78</v>
      </c>
      <c r="D47" s="3">
        <v>83.6</v>
      </c>
      <c r="E47" s="3">
        <v>4</v>
      </c>
      <c r="F47" s="4">
        <f t="shared" si="0"/>
        <v>1597.8843952912089</v>
      </c>
      <c r="G47" s="43">
        <v>6500</v>
      </c>
      <c r="H47" s="5">
        <f t="shared" si="1"/>
        <v>18.113333333333333</v>
      </c>
      <c r="I47" s="46">
        <v>22.5</v>
      </c>
      <c r="J47" s="4">
        <f t="shared" si="2"/>
        <v>8074.162679425838</v>
      </c>
    </row>
    <row r="48" spans="1:10" s="6" customFormat="1" ht="10.5">
      <c r="A48" s="56"/>
      <c r="B48" s="3" t="s">
        <v>35</v>
      </c>
      <c r="C48" s="3">
        <v>83</v>
      </c>
      <c r="D48" s="3">
        <v>85</v>
      </c>
      <c r="E48" s="3">
        <v>4</v>
      </c>
      <c r="F48" s="4">
        <f t="shared" si="0"/>
        <v>1839.6067021993072</v>
      </c>
      <c r="G48" s="43">
        <v>6500</v>
      </c>
      <c r="H48" s="5">
        <f t="shared" si="1"/>
        <v>18.416666666666664</v>
      </c>
      <c r="I48" s="46">
        <v>22.5</v>
      </c>
      <c r="J48" s="4">
        <f t="shared" si="2"/>
        <v>7941.176470588235</v>
      </c>
    </row>
    <row r="49" spans="1:10" s="6" customFormat="1" ht="10.5">
      <c r="A49" s="54" t="s">
        <v>36</v>
      </c>
      <c r="B49" s="3" t="s">
        <v>37</v>
      </c>
      <c r="C49" s="3">
        <v>81</v>
      </c>
      <c r="D49" s="3">
        <v>77.4</v>
      </c>
      <c r="E49" s="3">
        <v>4</v>
      </c>
      <c r="F49" s="4">
        <f t="shared" si="0"/>
        <v>1595.367979575684</v>
      </c>
      <c r="G49" s="43">
        <v>7500</v>
      </c>
      <c r="H49" s="5">
        <f t="shared" si="1"/>
        <v>19.35</v>
      </c>
      <c r="I49" s="46">
        <v>22.5</v>
      </c>
      <c r="J49" s="4">
        <f t="shared" si="2"/>
        <v>8720.93023255814</v>
      </c>
    </row>
    <row r="50" spans="1:10" s="6" customFormat="1" ht="10.5">
      <c r="A50" s="54"/>
      <c r="B50" s="3" t="s">
        <v>38</v>
      </c>
      <c r="C50" s="3">
        <v>81</v>
      </c>
      <c r="D50" s="3">
        <v>80</v>
      </c>
      <c r="E50" s="3">
        <v>4</v>
      </c>
      <c r="F50" s="4">
        <f t="shared" si="0"/>
        <v>1648.9591520162107</v>
      </c>
      <c r="G50" s="43">
        <v>7600</v>
      </c>
      <c r="H50" s="5">
        <f t="shared" si="1"/>
        <v>20.26666666666667</v>
      </c>
      <c r="I50" s="46">
        <v>22.5</v>
      </c>
      <c r="J50" s="4">
        <f t="shared" si="2"/>
        <v>8437.5</v>
      </c>
    </row>
    <row r="51" spans="1:10" s="6" customFormat="1" ht="10.5">
      <c r="A51" s="54"/>
      <c r="B51" s="3" t="s">
        <v>39</v>
      </c>
      <c r="C51" s="3">
        <v>87</v>
      </c>
      <c r="D51" s="3">
        <v>84</v>
      </c>
      <c r="E51" s="3">
        <v>4</v>
      </c>
      <c r="F51" s="4">
        <f t="shared" si="0"/>
        <v>1997.412042781776</v>
      </c>
      <c r="G51" s="43">
        <v>8300</v>
      </c>
      <c r="H51" s="5">
        <f t="shared" si="1"/>
        <v>23.24</v>
      </c>
      <c r="I51" s="46">
        <v>22.5</v>
      </c>
      <c r="J51" s="4">
        <f t="shared" si="2"/>
        <v>8035.714285714285</v>
      </c>
    </row>
    <row r="52" spans="1:10" s="6" customFormat="1" ht="10.5">
      <c r="A52" s="54"/>
      <c r="B52" s="3" t="s">
        <v>40</v>
      </c>
      <c r="C52" s="3">
        <v>87</v>
      </c>
      <c r="D52" s="3">
        <v>90.7</v>
      </c>
      <c r="E52" s="3">
        <v>4</v>
      </c>
      <c r="F52" s="4">
        <f t="shared" si="0"/>
        <v>2156.729431908418</v>
      </c>
      <c r="G52" s="43">
        <v>7800</v>
      </c>
      <c r="H52" s="5">
        <f t="shared" si="1"/>
        <v>23.582</v>
      </c>
      <c r="I52" s="46">
        <v>22.5</v>
      </c>
      <c r="J52" s="4">
        <f t="shared" si="2"/>
        <v>7442.116868798235</v>
      </c>
    </row>
    <row r="53" spans="1:10" ht="12">
      <c r="A53" s="54"/>
      <c r="B53" s="33" t="s">
        <v>41</v>
      </c>
      <c r="C53" s="33">
        <v>86</v>
      </c>
      <c r="D53" s="33">
        <v>86</v>
      </c>
      <c r="E53" s="33">
        <v>4</v>
      </c>
      <c r="F53" s="34">
        <f t="shared" si="0"/>
        <v>1998.2288568717095</v>
      </c>
      <c r="G53" s="44">
        <v>8000</v>
      </c>
      <c r="H53" s="35">
        <f t="shared" si="1"/>
        <v>22.933333333333337</v>
      </c>
      <c r="I53" s="46">
        <v>22.5</v>
      </c>
      <c r="J53" s="34">
        <f t="shared" si="2"/>
        <v>7848.837209302325</v>
      </c>
    </row>
    <row r="54" spans="1:10" s="6" customFormat="1" ht="10.5">
      <c r="A54" s="56" t="s">
        <v>1</v>
      </c>
      <c r="B54" s="3" t="s">
        <v>11</v>
      </c>
      <c r="C54" s="3">
        <v>48.5</v>
      </c>
      <c r="D54" s="3">
        <v>33.8</v>
      </c>
      <c r="E54" s="3">
        <v>4</v>
      </c>
      <c r="F54" s="4">
        <f>(C54/2)^2*PI()*D54*E54/1000</f>
        <v>249.77562259594276</v>
      </c>
      <c r="G54" s="43">
        <v>19000</v>
      </c>
      <c r="H54" s="5">
        <f>G54/60*D54*2/1000</f>
        <v>21.406666666666666</v>
      </c>
      <c r="I54" s="46">
        <v>22.5</v>
      </c>
      <c r="J54" s="4">
        <f>(I54*60*1000)/(D54*2)</f>
        <v>19970.414201183434</v>
      </c>
    </row>
    <row r="55" spans="1:10" s="6" customFormat="1" ht="21">
      <c r="A55" s="56"/>
      <c r="B55" s="7" t="s">
        <v>12</v>
      </c>
      <c r="C55" s="3">
        <v>98</v>
      </c>
      <c r="D55" s="3">
        <v>39.7</v>
      </c>
      <c r="E55" s="3">
        <v>8</v>
      </c>
      <c r="F55" s="4">
        <f>(C55/2)^2*PI()*D55*E55/1000</f>
        <v>2395.645354099064</v>
      </c>
      <c r="G55" s="43">
        <v>19000</v>
      </c>
      <c r="H55" s="5">
        <f>G55/60*D55*2/1000</f>
        <v>25.143333333333334</v>
      </c>
      <c r="I55" s="46">
        <v>22.5</v>
      </c>
      <c r="J55" s="4">
        <f>(I55*60*1000)/(D55*2)</f>
        <v>17002.518891687658</v>
      </c>
    </row>
    <row r="56" spans="1:10" s="6" customFormat="1" ht="21">
      <c r="A56" s="56"/>
      <c r="B56" s="7" t="s">
        <v>75</v>
      </c>
      <c r="C56" s="3">
        <v>144</v>
      </c>
      <c r="D56" s="3">
        <v>165</v>
      </c>
      <c r="E56" s="3">
        <v>6</v>
      </c>
      <c r="F56" s="4">
        <f>(C56/2)^2*PI()*D56*E56/1000</f>
        <v>16123.156153047394</v>
      </c>
      <c r="G56" s="43">
        <v>1800</v>
      </c>
      <c r="H56" s="5">
        <f>G56/60*D56*2/1000</f>
        <v>9.9</v>
      </c>
      <c r="I56" s="46">
        <v>22.5</v>
      </c>
      <c r="J56" s="4">
        <f>(I56*60*1000)/(D56*2)</f>
        <v>4090.909090909091</v>
      </c>
    </row>
    <row r="57" spans="1:10" ht="12">
      <c r="A57" s="8"/>
      <c r="B57" s="8"/>
      <c r="C57" s="8"/>
      <c r="D57" s="8"/>
      <c r="E57" s="8"/>
      <c r="F57" s="8"/>
      <c r="G57" s="9"/>
      <c r="H57" s="8"/>
      <c r="I57" s="8"/>
      <c r="J57" s="8"/>
    </row>
    <row r="58" spans="1:10" ht="12">
      <c r="A58" s="53" t="s">
        <v>6</v>
      </c>
      <c r="B58" s="53"/>
      <c r="C58" s="53"/>
      <c r="D58" s="53"/>
      <c r="E58" s="8"/>
      <c r="F58" s="58" t="s">
        <v>7</v>
      </c>
      <c r="G58" s="58"/>
      <c r="H58" s="58"/>
      <c r="I58" s="58"/>
      <c r="J58" s="58"/>
    </row>
    <row r="59" spans="1:10" ht="12">
      <c r="A59" s="10" t="s">
        <v>8</v>
      </c>
      <c r="B59" s="8"/>
      <c r="C59" s="8"/>
      <c r="D59" s="8"/>
      <c r="E59" s="8"/>
      <c r="F59" s="8"/>
      <c r="G59" s="9"/>
      <c r="H59" s="8"/>
      <c r="I59" s="8"/>
      <c r="J59" s="9"/>
    </row>
    <row r="60" spans="1:10" ht="12">
      <c r="A60" s="10" t="s">
        <v>9</v>
      </c>
      <c r="B60" s="8"/>
      <c r="C60" s="8"/>
      <c r="D60" s="8"/>
      <c r="E60" s="8"/>
      <c r="F60" s="8"/>
      <c r="G60" s="9"/>
      <c r="H60" s="8"/>
      <c r="I60" s="8"/>
      <c r="J60" s="9"/>
    </row>
    <row r="61" spans="1:10" ht="35.25" customHeight="1">
      <c r="A61" s="61" t="s">
        <v>62</v>
      </c>
      <c r="B61" s="61"/>
      <c r="C61" s="61"/>
      <c r="D61" s="61"/>
      <c r="E61" s="61"/>
      <c r="F61" s="61"/>
      <c r="G61" s="61"/>
      <c r="H61" s="61"/>
      <c r="I61" s="61"/>
      <c r="J61" s="61"/>
    </row>
    <row r="62" spans="1:10" ht="50.25" customHeight="1">
      <c r="A62" s="61"/>
      <c r="B62" s="61"/>
      <c r="C62" s="61"/>
      <c r="D62" s="61"/>
      <c r="E62" s="61"/>
      <c r="F62" s="61"/>
      <c r="G62" s="61"/>
      <c r="H62" s="61"/>
      <c r="I62" s="61"/>
      <c r="J62" s="61"/>
    </row>
    <row r="65" ht="12"/>
  </sheetData>
  <sheetProtection sheet="1" objects="1" scenarios="1"/>
  <autoFilter ref="A18:J18"/>
  <mergeCells count="22">
    <mergeCell ref="A61:J62"/>
    <mergeCell ref="A5:J5"/>
    <mergeCell ref="A7:J7"/>
    <mergeCell ref="B15:J15"/>
    <mergeCell ref="A31:A40"/>
    <mergeCell ref="A1:J1"/>
    <mergeCell ref="A6:J6"/>
    <mergeCell ref="A19:F19"/>
    <mergeCell ref="A43:A46"/>
    <mergeCell ref="A47:A48"/>
    <mergeCell ref="F58:J58"/>
    <mergeCell ref="A41:A42"/>
    <mergeCell ref="A2:J2"/>
    <mergeCell ref="F14:H14"/>
    <mergeCell ref="F10:G10"/>
    <mergeCell ref="A58:D58"/>
    <mergeCell ref="A49:A53"/>
    <mergeCell ref="A17:J17"/>
    <mergeCell ref="A20:A28"/>
    <mergeCell ref="A54:A56"/>
    <mergeCell ref="A29:A30"/>
    <mergeCell ref="A13:A14"/>
  </mergeCells>
  <dataValidations count="5">
    <dataValidation type="whole" allowBlank="1" showInputMessage="1" showErrorMessage="1" sqref="H12:J12">
      <formula1>0</formula1>
      <formula2>30000</formula2>
    </dataValidation>
    <dataValidation type="list" allowBlank="1" showInputMessage="1" showErrorMessage="1" promptTitle="機種を選択してください" prompt="選択後自動計算されます" errorTitle="選択エラーです" error="選択エラーです" sqref="H10:J10">
      <formula1>$B$20:$B$53</formula1>
    </dataValidation>
    <dataValidation type="decimal" allowBlank="1" showInputMessage="1" showErrorMessage="1" sqref="H11:J11">
      <formula1>20</formula1>
      <formula2>300</formula2>
    </dataValidation>
    <dataValidation type="list" allowBlank="1" showInputMessage="1" showErrorMessage="1" promptTitle="機種を選択してください" prompt="選択後自動にストローク量が下記セルに入力されます" errorTitle="選択エラーです" error="選択エラーです" sqref="F10">
      <formula1>$B$20:$B$53</formula1>
    </dataValidation>
    <dataValidation type="whole" allowBlank="1" showInputMessage="1" showErrorMessage="1" imeMode="off" sqref="F12">
      <formula1>0</formula1>
      <formula2>30000</formula2>
    </dataValidation>
  </dataValidations>
  <printOptions horizontalCentered="1"/>
  <pageMargins left="0.3937007874015748" right="0.3937007874015748" top="0.5905511811023623" bottom="0.3937007874015748" header="0.5118110236220472" footer="0.5118110236220472"/>
  <pageSetup horizontalDpi="600" verticalDpi="600" orientation="portrait" paperSize="9" scale="98" r:id="rId2"/>
  <ignoredErrors>
    <ignoredError sqref="F1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Tomei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Eiji</dc:creator>
  <cp:keywords/>
  <dc:description/>
  <cp:lastModifiedBy>TOMEI</cp:lastModifiedBy>
  <cp:lastPrinted>2010-02-20T01:28:21Z</cp:lastPrinted>
  <dcterms:created xsi:type="dcterms:W3CDTF">2008-02-29T19:08:03Z</dcterms:created>
  <dcterms:modified xsi:type="dcterms:W3CDTF">2010-02-22T02:47:56Z</dcterms:modified>
  <cp:category/>
  <cp:version/>
  <cp:contentType/>
  <cp:contentStatus/>
</cp:coreProperties>
</file>