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3210" windowWidth="9570" windowHeight="6690" activeTab="0"/>
  </bookViews>
  <sheets>
    <sheet name="ギア比" sheetId="1" r:id="rId1"/>
  </sheets>
  <definedNames>
    <definedName name="_xlnm.Print_Area" localSheetId="0">'ギア比'!$A$1:$J$50</definedName>
  </definedNames>
  <calcPr fullCalcOnLoad="1"/>
</workbook>
</file>

<file path=xl/sharedStrings.xml><?xml version="1.0" encoding="utf-8"?>
<sst xmlns="http://schemas.openxmlformats.org/spreadsheetml/2006/main" count="22" uniqueCount="22">
  <si>
    <t>C.M.</t>
  </si>
  <si>
    <r>
      <t>2速</t>
    </r>
  </si>
  <si>
    <r>
      <t>3速</t>
    </r>
  </si>
  <si>
    <r>
      <t>4速</t>
    </r>
  </si>
  <si>
    <r>
      <t>5速</t>
    </r>
  </si>
  <si>
    <r>
      <t>6速</t>
    </r>
  </si>
  <si>
    <t>速度km</t>
  </si>
  <si>
    <t>ピニオン</t>
  </si>
  <si>
    <t>ギア</t>
  </si>
  <si>
    <t>歯数計</t>
  </si>
  <si>
    <t>　</t>
  </si>
  <si>
    <t>ギア比</t>
  </si>
  <si>
    <t>ドロップ</t>
  </si>
  <si>
    <t>目標回転</t>
  </si>
  <si>
    <t>1速</t>
  </si>
  <si>
    <t>OAR</t>
  </si>
  <si>
    <t>速度Mile</t>
  </si>
  <si>
    <t>タイヤ径（mm）</t>
  </si>
  <si>
    <t>ファイナルギア比</t>
  </si>
  <si>
    <t>←</t>
  </si>
  <si>
    <t>この色の部分だけ入力を変更押して下さい（他は自動計算です）</t>
  </si>
  <si>
    <t>ギア算出　計算エクセル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</si>
</sst>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0.000"/>
  </numFmts>
  <fonts count="4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name val="MS UI Gothic"/>
      <family val="3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MS UI Gothic"/>
      <family val="3"/>
    </font>
    <font>
      <b/>
      <sz val="24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MS UI Gothic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6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2" fontId="22" fillId="33" borderId="1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45" fillId="34" borderId="10" xfId="0" applyNumberFormat="1" applyFont="1" applyFill="1" applyBorder="1" applyAlignment="1" applyProtection="1">
      <alignment horizontal="center"/>
      <protection locked="0"/>
    </xf>
    <xf numFmtId="0" fontId="45" fillId="34" borderId="10" xfId="0" applyNumberFormat="1" applyFont="1" applyFill="1" applyBorder="1" applyAlignment="1" applyProtection="1">
      <alignment horizontal="center"/>
      <protection/>
    </xf>
    <xf numFmtId="192" fontId="45" fillId="34" borderId="10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1" fontId="45" fillId="34" borderId="10" xfId="0" applyNumberFormat="1" applyFont="1" applyFill="1" applyBorder="1" applyAlignment="1" applyProtection="1">
      <alignment horizontal="center"/>
      <protection locked="0"/>
    </xf>
    <xf numFmtId="2" fontId="22" fillId="0" borderId="0" xfId="0" applyNumberFormat="1" applyFont="1" applyFill="1" applyBorder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34" borderId="0" xfId="0" applyNumberFormat="1" applyFont="1" applyFill="1" applyBorder="1" applyAlignment="1" applyProtection="1">
      <alignment horizontal="center"/>
      <protection/>
    </xf>
    <xf numFmtId="2" fontId="22" fillId="0" borderId="10" xfId="0" applyNumberFormat="1" applyFont="1" applyFill="1" applyBorder="1" applyAlignment="1" applyProtection="1">
      <alignment horizontal="center"/>
      <protection/>
    </xf>
    <xf numFmtId="192" fontId="22" fillId="0" borderId="10" xfId="0" applyNumberFormat="1" applyFont="1" applyFill="1" applyBorder="1" applyAlignment="1" applyProtection="1">
      <alignment horizontal="center"/>
      <protection/>
    </xf>
    <xf numFmtId="1" fontId="22" fillId="0" borderId="10" xfId="0" applyNumberFormat="1" applyFont="1" applyFill="1" applyBorder="1" applyAlignment="1" applyProtection="1">
      <alignment horizontal="center"/>
      <protection/>
    </xf>
    <xf numFmtId="1" fontId="45" fillId="34" borderId="1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2" fillId="33" borderId="1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Ratio Chart</a:t>
            </a:r>
          </a:p>
        </c:rich>
      </c:tx>
      <c:layout>
        <c:manualLayout>
          <c:xMode val="factor"/>
          <c:yMode val="factor"/>
          <c:x val="-0.009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975"/>
          <c:w val="0.93175"/>
          <c:h val="0.80875"/>
        </c:manualLayout>
      </c:layout>
      <c:scatterChart>
        <c:scatterStyle val="lineMarker"/>
        <c:varyColors val="0"/>
        <c:ser>
          <c:idx val="0"/>
          <c:order val="0"/>
          <c:tx>
            <c:v>1st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'ギア比'!$C$62:$C$64</c:f>
              <c:numCache/>
            </c:numRef>
          </c:xVal>
          <c:yVal>
            <c:numRef>
              <c:f>'ギア比'!$A$62:$A$64</c:f>
              <c:numCache/>
            </c:numRef>
          </c:yVal>
          <c:smooth val="0"/>
        </c:ser>
        <c:ser>
          <c:idx val="1"/>
          <c:order val="1"/>
          <c:tx>
            <c:v>2nd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'ギア比'!$E$62:$E$64</c:f>
              <c:numCache/>
            </c:numRef>
          </c:xVal>
          <c:yVal>
            <c:numRef>
              <c:f>'ギア比'!$D$62:$D$64</c:f>
              <c:numCache/>
            </c:numRef>
          </c:yVal>
          <c:smooth val="0"/>
        </c:ser>
        <c:ser>
          <c:idx val="2"/>
          <c:order val="2"/>
          <c:tx>
            <c:v>3rd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'ギア比'!$G$62:$G$64</c:f>
              <c:numCache/>
            </c:numRef>
          </c:xVal>
          <c:yVal>
            <c:numRef>
              <c:f>'ギア比'!$F$62:$F$64</c:f>
              <c:numCache/>
            </c:numRef>
          </c:yVal>
          <c:smooth val="0"/>
        </c:ser>
        <c:ser>
          <c:idx val="3"/>
          <c:order val="3"/>
          <c:tx>
            <c:v>4th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'ギア比'!$I$62:$I$64</c:f>
              <c:numCache/>
            </c:numRef>
          </c:xVal>
          <c:yVal>
            <c:numRef>
              <c:f>'ギア比'!$H$62:$H$64</c:f>
              <c:numCache/>
            </c:numRef>
          </c:yVal>
          <c:smooth val="0"/>
        </c:ser>
        <c:ser>
          <c:idx val="4"/>
          <c:order val="4"/>
          <c:tx>
            <c:v>5th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'ギア比'!$K$62:$K$64</c:f>
              <c:numCache/>
            </c:numRef>
          </c:xVal>
          <c:yVal>
            <c:numRef>
              <c:f>'ギア比'!$J$62:$J$64</c:f>
              <c:numCache/>
            </c:numRef>
          </c:yVal>
          <c:smooth val="0"/>
        </c:ser>
        <c:ser>
          <c:idx val="6"/>
          <c:order val="5"/>
          <c:tx>
            <c:v>6th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'ギア比'!$M$62:$M$63</c:f>
              <c:numCache/>
            </c:numRef>
          </c:xVal>
          <c:yVal>
            <c:numRef>
              <c:f>'ギア比'!$L$62:$L$63</c:f>
              <c:numCache/>
            </c:numRef>
          </c:yVal>
          <c:smooth val="0"/>
        </c:ser>
        <c:ser>
          <c:idx val="5"/>
          <c:order val="6"/>
          <c:tx>
            <c:v>trend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('ギア比'!$C$64,'ギア比'!$E$64,'ギア比'!$G$64,'ギア比'!$I$64,'ギア比'!$K$64)</c:f>
              <c:numCache/>
            </c:numRef>
          </c:xVal>
          <c:yVal>
            <c:numRef>
              <c:f>('ギア比'!$A$64,'ギア比'!$D$64,'ギア比'!$F$64,'ギア比'!$H$64,'ギア比'!$J$64)</c:f>
              <c:numCache/>
            </c:numRef>
          </c:yVal>
          <c:smooth val="0"/>
        </c:ser>
        <c:axId val="26831973"/>
        <c:axId val="40161166"/>
      </c:scatterChart>
      <c:valAx>
        <c:axId val="2683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Kph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61166"/>
        <c:crosses val="autoZero"/>
        <c:crossBetween val="midCat"/>
        <c:dispUnits/>
      </c:valAx>
      <c:valAx>
        <c:axId val="40161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319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161925</xdr:rowOff>
    </xdr:from>
    <xdr:to>
      <xdr:col>9</xdr:col>
      <xdr:colOff>657225</xdr:colOff>
      <xdr:row>48</xdr:row>
      <xdr:rowOff>104775</xdr:rowOff>
    </xdr:to>
    <xdr:graphicFrame>
      <xdr:nvGraphicFramePr>
        <xdr:cNvPr id="1" name="Chart 4"/>
        <xdr:cNvGraphicFramePr/>
      </xdr:nvGraphicFramePr>
      <xdr:xfrm>
        <a:off x="114300" y="3895725"/>
        <a:ext cx="79629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showRowColHeaders="0" tabSelected="1" view="pageBreakPreview" zoomScaleSheetLayoutView="100" zoomScalePageLayoutView="0" workbookViewId="0" topLeftCell="A1">
      <selection activeCell="A3" sqref="A3"/>
    </sheetView>
  </sheetViews>
  <sheetFormatPr defaultColWidth="10.00390625" defaultRowHeight="12.75"/>
  <cols>
    <col min="1" max="1" width="23.28125" style="4" customWidth="1"/>
    <col min="2" max="2" width="17.7109375" style="4" customWidth="1"/>
    <col min="3" max="8" width="10.00390625" style="4" customWidth="1"/>
    <col min="9" max="9" width="10.28125" style="4" customWidth="1"/>
    <col min="10" max="16384" width="10.00390625" style="4" customWidth="1"/>
  </cols>
  <sheetData>
    <row r="1" spans="1:10" ht="30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0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30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30" customHeight="1">
      <c r="A4" s="13"/>
      <c r="B4" s="16"/>
      <c r="C4" s="14" t="s">
        <v>19</v>
      </c>
      <c r="D4" s="21" t="s">
        <v>20</v>
      </c>
      <c r="E4" s="13"/>
      <c r="F4" s="13"/>
      <c r="G4" s="13"/>
      <c r="H4" s="13"/>
      <c r="I4" s="13"/>
      <c r="J4" s="13"/>
    </row>
    <row r="5" spans="1:10" ht="30" customHeigh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2:3" ht="12">
      <c r="B6" s="23" t="s">
        <v>13</v>
      </c>
      <c r="C6" s="5">
        <v>8500</v>
      </c>
    </row>
    <row r="7" spans="2:3" ht="12">
      <c r="B7" s="23" t="s">
        <v>17</v>
      </c>
      <c r="C7" s="6">
        <v>630</v>
      </c>
    </row>
    <row r="8" spans="2:3" ht="12">
      <c r="B8" s="23" t="s">
        <v>18</v>
      </c>
      <c r="C8" s="7">
        <v>4.11</v>
      </c>
    </row>
    <row r="10" spans="2:14" ht="12">
      <c r="B10" s="2"/>
      <c r="C10" s="2" t="s">
        <v>7</v>
      </c>
      <c r="D10" s="2" t="s">
        <v>8</v>
      </c>
      <c r="E10" s="2" t="s">
        <v>9</v>
      </c>
      <c r="F10" s="2" t="s">
        <v>11</v>
      </c>
      <c r="G10" s="2" t="s">
        <v>15</v>
      </c>
      <c r="H10" s="2" t="s">
        <v>12</v>
      </c>
      <c r="I10" s="3" t="s">
        <v>6</v>
      </c>
      <c r="J10" s="3" t="s">
        <v>16</v>
      </c>
      <c r="N10" s="8"/>
    </row>
    <row r="11" spans="2:15" ht="12">
      <c r="B11" s="2" t="s">
        <v>0</v>
      </c>
      <c r="C11" s="5">
        <v>22</v>
      </c>
      <c r="D11" s="5">
        <v>24</v>
      </c>
      <c r="E11" s="1">
        <f aca="true" t="shared" si="0" ref="E11:E17">C11+D11</f>
        <v>46</v>
      </c>
      <c r="F11" s="18">
        <f>D11/C11</f>
        <v>1.0909090909090908</v>
      </c>
      <c r="G11" s="1"/>
      <c r="H11" s="1"/>
      <c r="I11" s="1"/>
      <c r="J11" s="1"/>
      <c r="K11" s="9"/>
      <c r="L11" s="9"/>
      <c r="M11" s="9"/>
      <c r="N11" s="9"/>
      <c r="O11" s="9"/>
    </row>
    <row r="12" spans="1:10" ht="12">
      <c r="A12" s="9"/>
      <c r="B12" s="2" t="s">
        <v>14</v>
      </c>
      <c r="C12" s="10">
        <v>14</v>
      </c>
      <c r="D12" s="5">
        <v>33</v>
      </c>
      <c r="E12" s="1">
        <f t="shared" si="0"/>
        <v>47</v>
      </c>
      <c r="F12" s="18">
        <f>(D12/C12)*$F$11</f>
        <v>2.571428571428571</v>
      </c>
      <c r="G12" s="18">
        <f>F12*C8</f>
        <v>10.568571428571428</v>
      </c>
      <c r="H12" s="1"/>
      <c r="I12" s="17">
        <f>(C6*60*C7*3.1416/G12)/1000000</f>
        <v>95.50922627737226</v>
      </c>
      <c r="J12" s="17">
        <f aca="true" t="shared" si="1" ref="J12:J17">I12/1.609344</f>
        <v>59.34668180163611</v>
      </c>
    </row>
    <row r="13" spans="1:14" ht="12">
      <c r="A13" s="9"/>
      <c r="B13" s="2" t="s">
        <v>1</v>
      </c>
      <c r="C13" s="10">
        <v>17</v>
      </c>
      <c r="D13" s="10">
        <v>29</v>
      </c>
      <c r="E13" s="1">
        <f t="shared" si="0"/>
        <v>46</v>
      </c>
      <c r="F13" s="18">
        <f>(D13/C13)*$F$11</f>
        <v>1.8609625668449197</v>
      </c>
      <c r="G13" s="18">
        <f>F13*C8</f>
        <v>7.64855614973262</v>
      </c>
      <c r="H13" s="19">
        <f>$C$6-($C$6/(F12/F13))</f>
        <v>2348.484848484848</v>
      </c>
      <c r="I13" s="17">
        <f>(C6*60*C7*3.1416/G13)/1000000</f>
        <v>131.97210823055624</v>
      </c>
      <c r="J13" s="17">
        <f t="shared" si="1"/>
        <v>82.0036662332952</v>
      </c>
      <c r="N13" s="8"/>
    </row>
    <row r="14" spans="1:14" ht="12">
      <c r="A14" s="9"/>
      <c r="B14" s="2" t="s">
        <v>2</v>
      </c>
      <c r="C14" s="10">
        <v>20</v>
      </c>
      <c r="D14" s="10">
        <v>27</v>
      </c>
      <c r="E14" s="1">
        <f t="shared" si="0"/>
        <v>47</v>
      </c>
      <c r="F14" s="18">
        <f>(D14/C14)*$F$11</f>
        <v>1.4727272727272727</v>
      </c>
      <c r="G14" s="18">
        <f>F14*C8</f>
        <v>6.0529090909090915</v>
      </c>
      <c r="H14" s="19">
        <f>$C$6-($C$6/(F13/F14))</f>
        <v>1773.2758620689647</v>
      </c>
      <c r="I14" s="17">
        <f>(C6*60*C7*3.1416/G14)/1000000</f>
        <v>166.76214111922138</v>
      </c>
      <c r="J14" s="17">
        <f t="shared" si="1"/>
        <v>103.62119044730112</v>
      </c>
      <c r="N14" s="8"/>
    </row>
    <row r="15" spans="1:14" ht="12">
      <c r="A15" s="9"/>
      <c r="B15" s="2" t="s">
        <v>3</v>
      </c>
      <c r="C15" s="10">
        <v>23</v>
      </c>
      <c r="D15" s="10">
        <v>25</v>
      </c>
      <c r="E15" s="1">
        <f t="shared" si="0"/>
        <v>48</v>
      </c>
      <c r="F15" s="18">
        <f>(D15/C15)*$F$11</f>
        <v>1.185770750988142</v>
      </c>
      <c r="G15" s="18">
        <f>F15*C8</f>
        <v>4.873517786561265</v>
      </c>
      <c r="H15" s="19">
        <f>$C$6-($C$6/(F14/F15))</f>
        <v>1656.1996779388091</v>
      </c>
      <c r="I15" s="17">
        <f>(C6*60*C7*3.1416/G15)/1000000</f>
        <v>207.11857927007298</v>
      </c>
      <c r="J15" s="17">
        <f t="shared" si="1"/>
        <v>128.697518535548</v>
      </c>
      <c r="N15" s="8"/>
    </row>
    <row r="16" spans="1:10" ht="12">
      <c r="A16" s="9"/>
      <c r="B16" s="2" t="s">
        <v>4</v>
      </c>
      <c r="C16" s="5">
        <f>D11</f>
        <v>24</v>
      </c>
      <c r="D16" s="5">
        <f>C11</f>
        <v>22</v>
      </c>
      <c r="E16" s="1">
        <f t="shared" si="0"/>
        <v>46</v>
      </c>
      <c r="F16" s="18">
        <f>(D16/C16)*$F$11</f>
        <v>0.9999999999999999</v>
      </c>
      <c r="G16" s="18">
        <f>F16*C8</f>
        <v>4.109999999999999</v>
      </c>
      <c r="H16" s="19">
        <f>$C$6-($C$6/(F15/F16))</f>
        <v>1331.666666666667</v>
      </c>
      <c r="I16" s="17">
        <f>(C6*60*C7*3.1416/G16)/1000000</f>
        <v>245.59515328467157</v>
      </c>
      <c r="J16" s="17">
        <f t="shared" si="1"/>
        <v>152.60575320420716</v>
      </c>
    </row>
    <row r="17" spans="1:10" ht="12">
      <c r="A17" s="9" t="s">
        <v>10</v>
      </c>
      <c r="B17" s="2" t="s">
        <v>5</v>
      </c>
      <c r="C17" s="20">
        <v>27</v>
      </c>
      <c r="D17" s="20">
        <v>21</v>
      </c>
      <c r="E17" s="19">
        <f t="shared" si="0"/>
        <v>48</v>
      </c>
      <c r="F17" s="18">
        <f>(D17/C17)*$F$11</f>
        <v>0.8484848484848484</v>
      </c>
      <c r="G17" s="18">
        <f>F17*C8</f>
        <v>3.4872727272727273</v>
      </c>
      <c r="H17" s="19">
        <f>$C$6-($C$6/(F16/F17))</f>
        <v>1287.878787878788</v>
      </c>
      <c r="I17" s="17">
        <f>(C6*60*C7*3.1416/G17)/1000000</f>
        <v>289.45143065693435</v>
      </c>
      <c r="J17" s="17">
        <f t="shared" si="1"/>
        <v>179.85678056210128</v>
      </c>
    </row>
    <row r="62" spans="1:13" ht="12">
      <c r="A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</row>
    <row r="63" spans="1:13" ht="12">
      <c r="A63" s="4">
        <f>$C$6</f>
        <v>8500</v>
      </c>
      <c r="C63" s="11">
        <f>I12</f>
        <v>95.50922627737226</v>
      </c>
      <c r="D63" s="4">
        <f>$C$6</f>
        <v>8500</v>
      </c>
      <c r="E63" s="11">
        <f>I13</f>
        <v>131.97210823055624</v>
      </c>
      <c r="F63" s="4">
        <f>$C$6</f>
        <v>8500</v>
      </c>
      <c r="G63" s="12">
        <f>I14</f>
        <v>166.76214111922138</v>
      </c>
      <c r="H63" s="4">
        <f>$C$6</f>
        <v>8500</v>
      </c>
      <c r="I63" s="12">
        <f>I15</f>
        <v>207.11857927007298</v>
      </c>
      <c r="J63" s="4">
        <f>$C$6</f>
        <v>8500</v>
      </c>
      <c r="K63" s="12">
        <f>I16</f>
        <v>245.59515328467157</v>
      </c>
      <c r="L63" s="4">
        <f>$C$6</f>
        <v>8500</v>
      </c>
      <c r="M63" s="12">
        <f>I17</f>
        <v>289.45143065693435</v>
      </c>
    </row>
    <row r="64" spans="1:11" ht="12">
      <c r="A64" s="4">
        <f>I12/I13*$C$6</f>
        <v>6151.515151515152</v>
      </c>
      <c r="C64" s="11">
        <f>I12</f>
        <v>95.50922627737226</v>
      </c>
      <c r="D64" s="4">
        <f>I13/I14*$C$6</f>
        <v>6726.724137931035</v>
      </c>
      <c r="E64" s="12">
        <f>I13</f>
        <v>131.97210823055624</v>
      </c>
      <c r="F64" s="4">
        <f>I14/I15*$C$6</f>
        <v>6843.800322061191</v>
      </c>
      <c r="G64" s="12">
        <f>I14</f>
        <v>166.76214111922138</v>
      </c>
      <c r="H64" s="4">
        <f>I15/I16*$C$6</f>
        <v>7168.333333333332</v>
      </c>
      <c r="I64" s="12">
        <f>I15</f>
        <v>207.11857927007298</v>
      </c>
      <c r="J64" s="4">
        <f>I16/I17*$C$6</f>
        <v>7212.121212121212</v>
      </c>
      <c r="K64" s="12">
        <f>I16</f>
        <v>245.59515328467157</v>
      </c>
    </row>
  </sheetData>
  <sheetProtection/>
  <mergeCells count="2">
    <mergeCell ref="A1:J1"/>
    <mergeCell ref="A2:J2"/>
  </mergeCells>
  <printOptions/>
  <pageMargins left="0.4724409448818898" right="0.5511811023622047" top="0.94" bottom="0.984251968503937" header="0.67" footer="0.5118110236220472"/>
  <pageSetup fitToHeight="1" fitToWidth="1" horizontalDpi="300" verticalDpi="300" orientation="portrait" paperSize="9" scale="76" r:id="rId2"/>
  <headerFooter alignWithMargins="0">
    <oddHeader>&amp;CPrepared by Holinger Eng. &amp;D&amp;RPage &amp;P</oddHeader>
  </headerFooter>
  <ignoredErrors>
    <ignoredError sqref="C16:D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Nash</dc:creator>
  <cp:keywords/>
  <dc:description/>
  <cp:lastModifiedBy>EIJI</cp:lastModifiedBy>
  <cp:lastPrinted>2012-09-07T05:44:51Z</cp:lastPrinted>
  <dcterms:created xsi:type="dcterms:W3CDTF">2000-02-14T01:30:24Z</dcterms:created>
  <dcterms:modified xsi:type="dcterms:W3CDTF">2012-09-07T05:46:39Z</dcterms:modified>
  <cp:category/>
  <cp:version/>
  <cp:contentType/>
  <cp:contentStatus/>
</cp:coreProperties>
</file>